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900" windowWidth="11355" windowHeight="4170" tabRatio="633"/>
  </bookViews>
  <sheets>
    <sheet name="Польщик" sheetId="9" r:id="rId1"/>
  </sheets>
  <definedNames>
    <definedName name="_xlnm.Print_Area" localSheetId="0">Польщик!$A$1:$L$36</definedName>
  </definedNames>
  <calcPr calcId="145621"/>
</workbook>
</file>

<file path=xl/calcChain.xml><?xml version="1.0" encoding="utf-8"?>
<calcChain xmlns="http://schemas.openxmlformats.org/spreadsheetml/2006/main">
  <c r="B13" i="9" l="1"/>
  <c r="P17" i="9" l="1"/>
  <c r="P18" i="9"/>
  <c r="P19" i="9"/>
  <c r="P21" i="9"/>
  <c r="P22" i="9"/>
  <c r="P24" i="9"/>
  <c r="O10" i="9"/>
  <c r="O11" i="9"/>
  <c r="O16" i="9"/>
  <c r="O17" i="9"/>
  <c r="O18" i="9"/>
  <c r="O19" i="9"/>
  <c r="O20" i="9"/>
  <c r="O21" i="9"/>
  <c r="O22" i="9"/>
  <c r="O24" i="9"/>
  <c r="O9" i="9"/>
  <c r="N10" i="9"/>
  <c r="N11" i="9"/>
  <c r="N12" i="9"/>
  <c r="N16" i="9"/>
  <c r="N17" i="9"/>
  <c r="N18" i="9"/>
  <c r="N19" i="9"/>
  <c r="N20" i="9"/>
  <c r="N21" i="9"/>
  <c r="N22" i="9"/>
  <c r="N23" i="9"/>
  <c r="N24" i="9"/>
  <c r="N9" i="9"/>
  <c r="M10" i="9"/>
  <c r="M11" i="9"/>
  <c r="M9" i="9"/>
  <c r="P14" i="9" l="1"/>
  <c r="P11" i="9"/>
  <c r="D15" i="9" l="1"/>
  <c r="I15" i="9" l="1"/>
  <c r="N15" i="9" s="1"/>
  <c r="H15" i="9" l="1"/>
  <c r="E15" i="9" l="1"/>
  <c r="D25" i="9" l="1"/>
  <c r="J15" i="9" l="1"/>
  <c r="O15" i="9" s="1"/>
  <c r="K15" i="9"/>
  <c r="F15" i="9"/>
  <c r="F25" i="9" s="1"/>
  <c r="E25" i="9"/>
  <c r="P15" i="9" l="1"/>
  <c r="C15" i="9"/>
  <c r="M15" i="9" s="1"/>
  <c r="C25" i="9" l="1"/>
  <c r="K25" i="9"/>
  <c r="P25" i="9" s="1"/>
  <c r="H25" i="9"/>
  <c r="M25" i="9" l="1"/>
  <c r="B17" i="9" l="1"/>
  <c r="I25" i="9" l="1"/>
  <c r="N25" i="9" l="1"/>
  <c r="G21" i="9" l="1"/>
  <c r="G23" i="9" l="1"/>
  <c r="G24" i="9"/>
  <c r="B23" i="9"/>
  <c r="B24" i="9"/>
  <c r="B12" i="9"/>
  <c r="B9" i="9"/>
  <c r="B10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G16" i="9"/>
  <c r="B16" i="9"/>
  <c r="B15" i="9" l="1"/>
  <c r="B25" i="9" s="1"/>
  <c r="J25" i="9"/>
  <c r="G15" i="9"/>
  <c r="G25" i="9" s="1"/>
  <c r="O25" i="9" l="1"/>
</calcChain>
</file>

<file path=xl/comments1.xml><?xml version="1.0" encoding="utf-8"?>
<comments xmlns="http://schemas.openxmlformats.org/spreadsheetml/2006/main">
  <authors>
    <author>Шаова С.Б.</author>
  </authors>
  <commentList>
    <comment ref="O24" authorId="0">
      <text>
        <r>
          <rPr>
            <b/>
            <sz val="9"/>
            <color indexed="81"/>
            <rFont val="Tahoma"/>
            <charset val="1"/>
          </rPr>
          <t>Шаова С.Б.:</t>
        </r>
        <r>
          <rPr>
            <sz val="9"/>
            <color indexed="81"/>
            <rFont val="Tahoma"/>
            <charset val="1"/>
          </rPr>
          <t xml:space="preserve">
водитель находится на больничном с начала года</t>
        </r>
      </text>
    </comment>
  </commentList>
</comments>
</file>

<file path=xl/sharedStrings.xml><?xml version="1.0" encoding="utf-8"?>
<sst xmlns="http://schemas.openxmlformats.org/spreadsheetml/2006/main" count="42" uniqueCount="35">
  <si>
    <t>в том числе:</t>
  </si>
  <si>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</si>
  <si>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</si>
  <si>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</si>
  <si>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</si>
  <si>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</si>
  <si>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Всего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</si>
  <si>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</si>
  <si>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</si>
  <si>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</si>
  <si>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</si>
  <si>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</si>
  <si>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</si>
  <si>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</si>
  <si>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</si>
  <si>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</si>
  <si>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</si>
  <si>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</si>
  <si>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</si>
  <si>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</si>
  <si>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</si>
  <si>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</si>
  <si>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</si>
  <si>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</si>
  <si>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численность указывается фактическая</t>
  </si>
  <si>
    <t>Руководитель Финансового управления администрации МО "Город Майкоп"</t>
  </si>
  <si>
    <t>премия по смотр-конкурсу включается</t>
  </si>
  <si>
    <t>Фактические расходы на оплату труда служащих (работников) учреждений,  тыс. рублей</t>
  </si>
  <si>
    <t>Л.В. Ялина</t>
  </si>
  <si>
    <t>С.Б. Шаова</t>
  </si>
  <si>
    <t>только КОСГУ 211 по факту  (все,что начислили по сост.на 31 число)</t>
  </si>
  <si>
    <t>Среднесписочная численность за отчетный период, чел.</t>
  </si>
  <si>
    <t>52-23-61</t>
  </si>
  <si>
    <t>Руководитель Финансового управления Администрации МО "Город Майкоп"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</si>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</sst>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sz val="12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C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" fillId="0" borderId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5" applyNumberFormat="0" applyAlignment="0" applyProtection="0"/>
    <xf numFmtId="0" fontId="12" fillId="29" borderId="6" applyNumberFormat="0" applyAlignment="0" applyProtection="0"/>
    <xf numFmtId="0" fontId="13" fillId="29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0" borderId="11" applyNumberFormat="0" applyAlignment="0" applyProtection="0"/>
    <xf numFmtId="0" fontId="19" fillId="0" borderId="0" applyNumberFormat="0" applyFill="0" applyBorder="0" applyAlignment="0" applyProtection="0"/>
    <xf numFmtId="0" fontId="20" fillId="31" borderId="0" applyNumberFormat="0" applyBorder="0" applyAlignment="0" applyProtection="0"/>
    <xf numFmtId="0" fontId="9" fillId="0" borderId="0"/>
    <xf numFmtId="0" fontId="9" fillId="0" borderId="0"/>
    <xf numFmtId="0" fontId="21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4" fontId="26" fillId="0" borderId="14">
      <alignment horizontal="right"/>
    </xf>
  </cellStyleXfs>
  <cellXfs count="58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5" borderId="1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0" fillId="0" borderId="0" xfId="0" applyFill="1"/>
    <xf numFmtId="0" fontId="0" fillId="0" borderId="1" xfId="0" applyFill="1" applyBorder="1"/>
    <xf numFmtId="0" fontId="2" fillId="36" borderId="1" xfId="0" applyFont="1" applyFill="1" applyBorder="1" applyAlignment="1">
      <alignment horizontal="left" vertical="center" wrapText="1"/>
    </xf>
    <xf numFmtId="0" fontId="0" fillId="0" borderId="0" xfId="0" applyFont="1"/>
    <xf numFmtId="0" fontId="27" fillId="0" borderId="1" xfId="0" applyFont="1" applyBorder="1"/>
    <xf numFmtId="0" fontId="27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2" fontId="0" fillId="0" borderId="0" xfId="0" applyNumberFormat="1" applyFont="1"/>
    <xf numFmtId="0" fontId="29" fillId="36" borderId="1" xfId="0" applyFont="1" applyFill="1" applyBorder="1" applyAlignment="1">
      <alignment horizontal="left" vertical="center" wrapText="1"/>
    </xf>
    <xf numFmtId="0" fontId="0" fillId="35" borderId="1" xfId="0" applyFont="1" applyFill="1" applyBorder="1" applyAlignment="1">
      <alignment horizontal="center" vertical="center" wrapText="1"/>
    </xf>
    <xf numFmtId="164" fontId="0" fillId="37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  <xf numFmtId="164" fontId="3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5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>
    <tabColor rgb="FFFF0000"/>
  </sheetPr>
  <dimension ref="A1:Q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5" sqref="A35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15" customWidth="1"/>
    <col min="4" max="4" width="14.85546875" customWidth="1"/>
    <col min="5" max="5" width="14.42578125" customWidth="1"/>
    <col min="6" max="6" width="14" customWidth="1"/>
    <col min="7" max="7" width="14.140625" customWidth="1"/>
    <col min="8" max="8" width="14.85546875" customWidth="1"/>
    <col min="9" max="9" width="15.140625" customWidth="1"/>
    <col min="10" max="10" width="14.5703125" customWidth="1"/>
    <col min="11" max="11" width="14.85546875" customWidth="1"/>
    <col min="12" max="12" width="12.7109375" hidden="1" customWidth="1"/>
    <col min="16" max="16" width="15.42578125" customWidth="1"/>
  </cols>
  <sheetData>
    <row r="1" spans="1:17" x14ac:dyDescent="0.2">
      <c r="K1" s="43"/>
      <c r="L1" s="43"/>
    </row>
    <row r="3" spans="1:17" ht="63.75" customHeight="1" x14ac:dyDescent="0.2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7" t="s">
        <v>5</v>
      </c>
      <c r="B6" s="42" t="s">
        <v>31</v>
      </c>
      <c r="C6" s="42"/>
      <c r="D6" s="42"/>
      <c r="E6" s="42"/>
      <c r="F6" s="42"/>
      <c r="G6" s="42" t="s">
        <v>27</v>
      </c>
      <c r="H6" s="42"/>
      <c r="I6" s="42"/>
      <c r="J6" s="42"/>
      <c r="K6" s="42"/>
      <c r="L6" s="51" t="s">
        <v>23</v>
      </c>
    </row>
    <row r="7" spans="1:17" x14ac:dyDescent="0.2">
      <c r="A7" s="48"/>
      <c r="B7" s="50" t="s">
        <v>6</v>
      </c>
      <c r="C7" s="42" t="s">
        <v>0</v>
      </c>
      <c r="D7" s="42"/>
      <c r="E7" s="42"/>
      <c r="F7" s="42"/>
      <c r="G7" s="50" t="s">
        <v>6</v>
      </c>
      <c r="H7" s="42" t="s">
        <v>0</v>
      </c>
      <c r="I7" s="42"/>
      <c r="J7" s="42"/>
      <c r="K7" s="42"/>
      <c r="L7" s="52"/>
    </row>
    <row r="8" spans="1:17" ht="51" x14ac:dyDescent="0.2">
      <c r="A8" s="49"/>
      <c r="B8" s="50"/>
      <c r="C8" s="8" t="s">
        <v>7</v>
      </c>
      <c r="D8" s="8" t="s">
        <v>8</v>
      </c>
      <c r="E8" s="8" t="s">
        <v>9</v>
      </c>
      <c r="F8" s="8" t="s">
        <v>10</v>
      </c>
      <c r="G8" s="50"/>
      <c r="H8" s="8" t="s">
        <v>7</v>
      </c>
      <c r="I8" s="8" t="s">
        <v>8</v>
      </c>
      <c r="J8" s="8" t="s">
        <v>9</v>
      </c>
      <c r="K8" s="8" t="s">
        <v>10</v>
      </c>
      <c r="L8" s="53"/>
    </row>
    <row r="9" spans="1:17" s="19" customFormat="1" x14ac:dyDescent="0.2">
      <c r="A9" s="16" t="s">
        <v>18</v>
      </c>
      <c r="B9" s="29">
        <f>SUM(C9:F9)</f>
        <v>13</v>
      </c>
      <c r="C9" s="39">
        <v>2</v>
      </c>
      <c r="D9" s="39">
        <v>10</v>
      </c>
      <c r="E9" s="39">
        <v>1</v>
      </c>
      <c r="F9" s="37"/>
      <c r="G9" s="23">
        <f t="shared" ref="G9:G14" si="0">SUM(H9:K9)</f>
        <v>2569.3999999999996</v>
      </c>
      <c r="H9" s="39">
        <v>814.7</v>
      </c>
      <c r="I9" s="39">
        <v>1620</v>
      </c>
      <c r="J9" s="39">
        <v>134.69999999999999</v>
      </c>
      <c r="K9" s="40"/>
      <c r="L9" s="18"/>
      <c r="M9" s="27">
        <f>H9/C9/3</f>
        <v>135.78333333333333</v>
      </c>
      <c r="N9" s="27">
        <f>I9/D9/3</f>
        <v>54</v>
      </c>
      <c r="O9" s="27">
        <f>J9/E9/3</f>
        <v>44.9</v>
      </c>
      <c r="P9" s="27"/>
      <c r="Q9" s="17"/>
    </row>
    <row r="10" spans="1:17" s="19" customFormat="1" x14ac:dyDescent="0.2">
      <c r="A10" s="16" t="s">
        <v>4</v>
      </c>
      <c r="B10" s="29">
        <f>SUM(C10:F10)</f>
        <v>10.199999999999999</v>
      </c>
      <c r="C10" s="39">
        <v>2</v>
      </c>
      <c r="D10" s="39">
        <v>6.2</v>
      </c>
      <c r="E10" s="39">
        <v>2</v>
      </c>
      <c r="F10" s="37"/>
      <c r="G10" s="23">
        <f t="shared" si="0"/>
        <v>1386.4</v>
      </c>
      <c r="H10" s="39">
        <v>613.6</v>
      </c>
      <c r="I10" s="39">
        <v>678.1</v>
      </c>
      <c r="J10" s="39">
        <v>94.7</v>
      </c>
      <c r="K10" s="39"/>
      <c r="L10" s="18"/>
      <c r="M10" s="27">
        <f>H10/C10/3</f>
        <v>102.26666666666667</v>
      </c>
      <c r="N10" s="27">
        <f t="shared" ref="N10:N25" si="1">I10/D10/3</f>
        <v>36.456989247311832</v>
      </c>
      <c r="O10" s="27">
        <f t="shared" ref="O10:O25" si="2">J10/E10/3</f>
        <v>15.783333333333333</v>
      </c>
      <c r="P10" s="27"/>
      <c r="Q10" s="17"/>
    </row>
    <row r="11" spans="1:17" s="19" customFormat="1" hidden="1" x14ac:dyDescent="0.2">
      <c r="A11" s="20" t="s">
        <v>17</v>
      </c>
      <c r="B11" s="21">
        <f t="shared" ref="B11:B13" si="3">SUM(C11:F11)</f>
        <v>153.1</v>
      </c>
      <c r="C11" s="36">
        <v>1</v>
      </c>
      <c r="D11" s="36">
        <v>109.5</v>
      </c>
      <c r="E11" s="36">
        <v>7</v>
      </c>
      <c r="F11" s="36">
        <v>35.6</v>
      </c>
      <c r="G11" s="30">
        <f t="shared" si="0"/>
        <v>19653.7</v>
      </c>
      <c r="H11" s="39">
        <v>333.2</v>
      </c>
      <c r="I11" s="39">
        <v>16005.9</v>
      </c>
      <c r="J11" s="39">
        <v>615.29999999999995</v>
      </c>
      <c r="K11" s="39">
        <v>2699.3</v>
      </c>
      <c r="L11" s="18"/>
      <c r="M11" s="27">
        <f t="shared" ref="M11" si="4">H11/C11/3</f>
        <v>111.06666666666666</v>
      </c>
      <c r="N11" s="27">
        <f t="shared" si="1"/>
        <v>48.724200913242008</v>
      </c>
      <c r="O11" s="27">
        <f t="shared" si="2"/>
        <v>29.299999999999997</v>
      </c>
      <c r="P11" s="27">
        <f>K11/F11/12</f>
        <v>6.318586142322097</v>
      </c>
      <c r="Q11" s="17"/>
    </row>
    <row r="12" spans="1:17" s="19" customFormat="1" hidden="1" x14ac:dyDescent="0.2">
      <c r="A12" s="20" t="s">
        <v>19</v>
      </c>
      <c r="B12" s="21">
        <f t="shared" si="3"/>
        <v>11</v>
      </c>
      <c r="C12" s="36"/>
      <c r="D12" s="36">
        <v>11</v>
      </c>
      <c r="E12" s="36"/>
      <c r="F12" s="36"/>
      <c r="G12" s="22">
        <f t="shared" si="0"/>
        <v>1293.7</v>
      </c>
      <c r="H12" s="39"/>
      <c r="I12" s="39">
        <v>1293.7</v>
      </c>
      <c r="J12" s="39"/>
      <c r="K12" s="39"/>
      <c r="L12" s="18"/>
      <c r="M12" s="27"/>
      <c r="N12" s="27">
        <f t="shared" si="1"/>
        <v>39.203030303030303</v>
      </c>
      <c r="O12" s="27"/>
      <c r="P12" s="27"/>
      <c r="Q12" s="17"/>
    </row>
    <row r="13" spans="1:17" s="19" customFormat="1" hidden="1" x14ac:dyDescent="0.2">
      <c r="A13" s="20"/>
      <c r="B13" s="21">
        <f t="shared" si="3"/>
        <v>0</v>
      </c>
      <c r="C13" s="37"/>
      <c r="D13" s="37"/>
      <c r="E13" s="37"/>
      <c r="F13" s="36"/>
      <c r="G13" s="22">
        <f t="shared" si="0"/>
        <v>0</v>
      </c>
      <c r="H13" s="39"/>
      <c r="I13" s="39"/>
      <c r="J13" s="39"/>
      <c r="K13" s="39"/>
      <c r="L13" s="18"/>
      <c r="M13" s="27"/>
      <c r="N13" s="27"/>
      <c r="O13" s="27"/>
      <c r="P13" s="27"/>
      <c r="Q13" s="17"/>
    </row>
    <row r="14" spans="1:17" s="19" customFormat="1" hidden="1" x14ac:dyDescent="0.2">
      <c r="A14" s="20" t="s">
        <v>20</v>
      </c>
      <c r="B14" s="21">
        <f>SUM(C14:F14)</f>
        <v>11</v>
      </c>
      <c r="C14" s="37"/>
      <c r="D14" s="37"/>
      <c r="E14" s="36"/>
      <c r="F14" s="36">
        <v>11</v>
      </c>
      <c r="G14" s="22">
        <f t="shared" si="0"/>
        <v>1097.9000000000001</v>
      </c>
      <c r="H14" s="40"/>
      <c r="I14" s="40"/>
      <c r="J14" s="40"/>
      <c r="K14" s="39">
        <v>1097.9000000000001</v>
      </c>
      <c r="L14" s="18"/>
      <c r="M14" s="27"/>
      <c r="N14" s="27"/>
      <c r="O14" s="27"/>
      <c r="P14" s="27">
        <f>K14/F14/12</f>
        <v>8.3174242424242433</v>
      </c>
      <c r="Q14" s="17"/>
    </row>
    <row r="15" spans="1:17" s="19" customFormat="1" x14ac:dyDescent="0.2">
      <c r="A15" s="16" t="s">
        <v>11</v>
      </c>
      <c r="B15" s="9">
        <f>SUM(C15:F15)</f>
        <v>175.1</v>
      </c>
      <c r="C15" s="35">
        <f>SUM(C11:C14)</f>
        <v>1</v>
      </c>
      <c r="D15" s="35">
        <f>SUM(D11:D14)</f>
        <v>120.5</v>
      </c>
      <c r="E15" s="35">
        <f>SUM(E11:E14)</f>
        <v>7</v>
      </c>
      <c r="F15" s="35">
        <f>SUM(F11:F14)</f>
        <v>46.6</v>
      </c>
      <c r="G15" s="12">
        <f t="shared" ref="G15" si="5">SUM(G11:G14)</f>
        <v>22045.300000000003</v>
      </c>
      <c r="H15" s="35">
        <f>SUM(H11:H14)</f>
        <v>333.2</v>
      </c>
      <c r="I15" s="35">
        <f>SUM(I11:I14)</f>
        <v>17299.599999999999</v>
      </c>
      <c r="J15" s="35">
        <f t="shared" ref="J15:K15" si="6">SUM(J11:J14)</f>
        <v>615.29999999999995</v>
      </c>
      <c r="K15" s="35">
        <f t="shared" si="6"/>
        <v>3797.2000000000003</v>
      </c>
      <c r="L15" s="18"/>
      <c r="M15" s="27">
        <f>H15/C15/3</f>
        <v>111.06666666666666</v>
      </c>
      <c r="N15" s="27">
        <f t="shared" si="1"/>
        <v>47.855048409405249</v>
      </c>
      <c r="O15" s="27">
        <f t="shared" si="2"/>
        <v>29.299999999999997</v>
      </c>
      <c r="P15" s="27">
        <f>K15/F15/3</f>
        <v>27.161659513590845</v>
      </c>
      <c r="Q15" s="17"/>
    </row>
    <row r="16" spans="1:17" s="19" customFormat="1" ht="14.25" customHeight="1" x14ac:dyDescent="0.2">
      <c r="A16" s="16" t="s">
        <v>12</v>
      </c>
      <c r="B16" s="9">
        <f t="shared" ref="B16:B24" si="7">SUM(C16:F16)</f>
        <v>24.5</v>
      </c>
      <c r="C16" s="38"/>
      <c r="D16" s="35">
        <v>20</v>
      </c>
      <c r="E16" s="35">
        <v>4.5</v>
      </c>
      <c r="F16" s="38"/>
      <c r="G16" s="9">
        <f t="shared" ref="G16:G24" si="8">SUM(H16:K16)</f>
        <v>3020.1</v>
      </c>
      <c r="H16" s="38"/>
      <c r="I16" s="35">
        <v>2675.1</v>
      </c>
      <c r="J16" s="35">
        <v>345</v>
      </c>
      <c r="K16" s="38"/>
      <c r="L16" s="18"/>
      <c r="M16" s="27"/>
      <c r="N16" s="27">
        <f t="shared" si="1"/>
        <v>44.585000000000001</v>
      </c>
      <c r="O16" s="27">
        <f t="shared" si="2"/>
        <v>25.555555555555557</v>
      </c>
      <c r="P16" s="27"/>
      <c r="Q16" s="17"/>
    </row>
    <row r="17" spans="1:17" s="19" customFormat="1" ht="14.25" customHeight="1" x14ac:dyDescent="0.2">
      <c r="A17" s="16" t="s">
        <v>13</v>
      </c>
      <c r="B17" s="9">
        <f>SUM(C17:F17)</f>
        <v>103</v>
      </c>
      <c r="C17" s="38"/>
      <c r="D17" s="35">
        <v>3</v>
      </c>
      <c r="E17" s="35">
        <v>3</v>
      </c>
      <c r="F17" s="35">
        <v>97</v>
      </c>
      <c r="G17" s="9">
        <f t="shared" si="8"/>
        <v>9020.6</v>
      </c>
      <c r="H17" s="38"/>
      <c r="I17" s="35">
        <v>631.20000000000005</v>
      </c>
      <c r="J17" s="35">
        <v>283.89999999999998</v>
      </c>
      <c r="K17" s="35">
        <v>8105.5</v>
      </c>
      <c r="L17" s="18"/>
      <c r="M17" s="27"/>
      <c r="N17" s="27">
        <f t="shared" si="1"/>
        <v>70.13333333333334</v>
      </c>
      <c r="O17" s="27">
        <f t="shared" si="2"/>
        <v>31.544444444444441</v>
      </c>
      <c r="P17" s="27">
        <f t="shared" ref="P17:P25" si="9">K17/F17/3</f>
        <v>27.853951890034367</v>
      </c>
      <c r="Q17" s="17"/>
    </row>
    <row r="18" spans="1:17" s="19" customFormat="1" ht="15" customHeight="1" x14ac:dyDescent="0.2">
      <c r="A18" s="28" t="s">
        <v>14</v>
      </c>
      <c r="B18" s="9">
        <f t="shared" si="7"/>
        <v>48</v>
      </c>
      <c r="C18" s="38"/>
      <c r="D18" s="35">
        <v>14</v>
      </c>
      <c r="E18" s="35">
        <v>1</v>
      </c>
      <c r="F18" s="35">
        <v>33</v>
      </c>
      <c r="G18" s="9">
        <f t="shared" si="8"/>
        <v>5109.7999999999993</v>
      </c>
      <c r="H18" s="35"/>
      <c r="I18" s="35">
        <v>2032.7</v>
      </c>
      <c r="J18" s="35">
        <v>106.9</v>
      </c>
      <c r="K18" s="35">
        <v>2970.2</v>
      </c>
      <c r="L18" s="18"/>
      <c r="M18" s="27"/>
      <c r="N18" s="27">
        <f t="shared" si="1"/>
        <v>48.397619047619052</v>
      </c>
      <c r="O18" s="27">
        <f t="shared" si="2"/>
        <v>35.633333333333333</v>
      </c>
      <c r="P18" s="27">
        <f t="shared" si="9"/>
        <v>30.002020202020201</v>
      </c>
      <c r="Q18" s="17"/>
    </row>
    <row r="19" spans="1:17" s="19" customFormat="1" x14ac:dyDescent="0.2">
      <c r="A19" s="16" t="s">
        <v>1</v>
      </c>
      <c r="B19" s="9">
        <f t="shared" si="7"/>
        <v>35.299999999999997</v>
      </c>
      <c r="C19" s="38"/>
      <c r="D19" s="35">
        <v>21.3</v>
      </c>
      <c r="E19" s="35">
        <v>2</v>
      </c>
      <c r="F19" s="35">
        <v>12</v>
      </c>
      <c r="G19" s="9">
        <f t="shared" si="8"/>
        <v>4555.7</v>
      </c>
      <c r="H19" s="38"/>
      <c r="I19" s="35">
        <v>3030.1</v>
      </c>
      <c r="J19" s="35">
        <v>219.5</v>
      </c>
      <c r="K19" s="35">
        <v>1306.0999999999999</v>
      </c>
      <c r="L19" s="18"/>
      <c r="M19" s="27"/>
      <c r="N19" s="27">
        <f t="shared" si="1"/>
        <v>47.419405320813773</v>
      </c>
      <c r="O19" s="27">
        <f t="shared" si="2"/>
        <v>36.583333333333336</v>
      </c>
      <c r="P19" s="27">
        <f t="shared" si="9"/>
        <v>36.280555555555551</v>
      </c>
      <c r="Q19" s="17"/>
    </row>
    <row r="20" spans="1:17" s="19" customFormat="1" x14ac:dyDescent="0.2">
      <c r="A20" s="16" t="s">
        <v>15</v>
      </c>
      <c r="B20" s="9">
        <f t="shared" si="7"/>
        <v>44.7</v>
      </c>
      <c r="C20" s="38"/>
      <c r="D20" s="35">
        <v>39.700000000000003</v>
      </c>
      <c r="E20" s="35">
        <v>5</v>
      </c>
      <c r="F20" s="35"/>
      <c r="G20" s="9">
        <f t="shared" si="8"/>
        <v>5003.0999999999995</v>
      </c>
      <c r="H20" s="38"/>
      <c r="I20" s="35">
        <v>4629.8999999999996</v>
      </c>
      <c r="J20" s="35">
        <v>373.2</v>
      </c>
      <c r="K20" s="38"/>
      <c r="L20" s="18"/>
      <c r="M20" s="27"/>
      <c r="N20" s="27">
        <f t="shared" si="1"/>
        <v>38.874055415617121</v>
      </c>
      <c r="O20" s="27">
        <f t="shared" si="2"/>
        <v>24.88</v>
      </c>
      <c r="P20" s="27"/>
      <c r="Q20" s="17"/>
    </row>
    <row r="21" spans="1:17" s="19" customFormat="1" x14ac:dyDescent="0.2">
      <c r="A21" s="16" t="s">
        <v>3</v>
      </c>
      <c r="B21" s="9">
        <f t="shared" si="7"/>
        <v>290.2</v>
      </c>
      <c r="C21" s="38"/>
      <c r="D21" s="35">
        <v>4</v>
      </c>
      <c r="E21" s="35">
        <v>6.2</v>
      </c>
      <c r="F21" s="35">
        <v>280</v>
      </c>
      <c r="G21" s="9">
        <f t="shared" si="8"/>
        <v>31317.8</v>
      </c>
      <c r="H21" s="35"/>
      <c r="I21" s="35">
        <v>650.1</v>
      </c>
      <c r="J21" s="35">
        <v>604</v>
      </c>
      <c r="K21" s="35">
        <v>30063.7</v>
      </c>
      <c r="L21" s="18"/>
      <c r="M21" s="27"/>
      <c r="N21" s="27">
        <f t="shared" si="1"/>
        <v>54.175000000000004</v>
      </c>
      <c r="O21" s="27">
        <f t="shared" si="2"/>
        <v>32.473118279569896</v>
      </c>
      <c r="P21" s="27">
        <f t="shared" si="9"/>
        <v>35.790119047619051</v>
      </c>
      <c r="Q21" s="17"/>
    </row>
    <row r="22" spans="1:17" s="14" customFormat="1" x14ac:dyDescent="0.2">
      <c r="A22" s="16" t="s">
        <v>2</v>
      </c>
      <c r="B22" s="12">
        <f t="shared" si="7"/>
        <v>3542</v>
      </c>
      <c r="C22" s="38"/>
      <c r="D22" s="35">
        <v>23.3</v>
      </c>
      <c r="E22" s="35">
        <v>3</v>
      </c>
      <c r="F22" s="35">
        <v>3515.7</v>
      </c>
      <c r="G22" s="12">
        <f t="shared" si="8"/>
        <v>323925.90000000002</v>
      </c>
      <c r="H22" s="38"/>
      <c r="I22" s="35">
        <v>3035.7</v>
      </c>
      <c r="J22" s="35">
        <v>328</v>
      </c>
      <c r="K22" s="35">
        <v>320562.2</v>
      </c>
      <c r="L22" s="15"/>
      <c r="M22" s="27"/>
      <c r="N22" s="27">
        <f t="shared" si="1"/>
        <v>43.429184549356222</v>
      </c>
      <c r="O22" s="27">
        <f t="shared" si="2"/>
        <v>36.444444444444443</v>
      </c>
      <c r="P22" s="27">
        <f t="shared" si="9"/>
        <v>30.393397237155241</v>
      </c>
      <c r="Q22" s="17"/>
    </row>
    <row r="23" spans="1:17" s="19" customFormat="1" x14ac:dyDescent="0.2">
      <c r="A23" s="16" t="s">
        <v>21</v>
      </c>
      <c r="B23" s="9">
        <f t="shared" si="7"/>
        <v>4</v>
      </c>
      <c r="C23" s="38"/>
      <c r="D23" s="35">
        <v>4</v>
      </c>
      <c r="E23" s="35"/>
      <c r="F23" s="35"/>
      <c r="G23" s="9">
        <f t="shared" si="8"/>
        <v>526.79999999999995</v>
      </c>
      <c r="H23" s="35"/>
      <c r="I23" s="35">
        <v>526.79999999999995</v>
      </c>
      <c r="J23" s="35"/>
      <c r="K23" s="38"/>
      <c r="L23" s="18"/>
      <c r="M23" s="27"/>
      <c r="N23" s="27">
        <f t="shared" si="1"/>
        <v>43.9</v>
      </c>
      <c r="O23" s="27"/>
      <c r="P23" s="27"/>
      <c r="Q23" s="17"/>
    </row>
    <row r="24" spans="1:17" s="19" customFormat="1" x14ac:dyDescent="0.2">
      <c r="A24" s="16" t="s">
        <v>22</v>
      </c>
      <c r="B24" s="9">
        <f t="shared" si="7"/>
        <v>100.1</v>
      </c>
      <c r="C24" s="35"/>
      <c r="D24" s="35">
        <v>34.299999999999997</v>
      </c>
      <c r="E24" s="35">
        <v>3</v>
      </c>
      <c r="F24" s="35">
        <v>62.8</v>
      </c>
      <c r="G24" s="9">
        <f t="shared" si="8"/>
        <v>9919.5</v>
      </c>
      <c r="H24" s="35"/>
      <c r="I24" s="41">
        <v>4222.7</v>
      </c>
      <c r="J24" s="41">
        <v>129.30000000000001</v>
      </c>
      <c r="K24" s="41">
        <v>5567.5</v>
      </c>
      <c r="L24" s="18"/>
      <c r="M24" s="27"/>
      <c r="N24" s="27">
        <f t="shared" si="1"/>
        <v>41.036929057337225</v>
      </c>
      <c r="O24" s="27">
        <f t="shared" si="2"/>
        <v>14.366666666666667</v>
      </c>
      <c r="P24" s="27">
        <f t="shared" si="9"/>
        <v>29.551486199575375</v>
      </c>
      <c r="Q24" s="17"/>
    </row>
    <row r="25" spans="1:17" s="1" customFormat="1" x14ac:dyDescent="0.2">
      <c r="A25" s="24" t="s">
        <v>16</v>
      </c>
      <c r="B25" s="25">
        <f t="shared" ref="B25:K25" si="10">SUM(B15+B16+B17+B18+B19+B20+B21+B22+B23+B24)+B9+B10</f>
        <v>4390.1000000000004</v>
      </c>
      <c r="C25" s="25">
        <f>SUM(C15+C16+C17+C18+C19+C20+C21+C22+C23+C24)+C9+C10</f>
        <v>5</v>
      </c>
      <c r="D25" s="25">
        <f>SUM(D15+D16+D17+D18+D19+D20+D21+D22+D23+D24)+D9+D10</f>
        <v>300.3</v>
      </c>
      <c r="E25" s="25">
        <f>SUM(E15+E16+E17+E18+E19+E20+E21+E22+E23+E24)+E9+E10</f>
        <v>37.700000000000003</v>
      </c>
      <c r="F25" s="25">
        <f>SUM(F15+F16+F17+F18+F19+F20+F21+F22+F23+F24)+F9+F10</f>
        <v>4047.1</v>
      </c>
      <c r="G25" s="25">
        <f t="shared" si="10"/>
        <v>418400.40000000008</v>
      </c>
      <c r="H25" s="25">
        <f t="shared" si="10"/>
        <v>1761.5</v>
      </c>
      <c r="I25" s="25">
        <f t="shared" si="10"/>
        <v>41031.999999999993</v>
      </c>
      <c r="J25" s="25">
        <f t="shared" si="10"/>
        <v>3234.5</v>
      </c>
      <c r="K25" s="25">
        <f t="shared" si="10"/>
        <v>372372.4</v>
      </c>
      <c r="L25" s="26"/>
      <c r="M25" s="27">
        <f>H25/C25/3</f>
        <v>117.43333333333334</v>
      </c>
      <c r="N25" s="27">
        <f t="shared" si="1"/>
        <v>45.54556554556553</v>
      </c>
      <c r="O25" s="27">
        <f t="shared" si="2"/>
        <v>28.598585322723252</v>
      </c>
      <c r="P25" s="27">
        <f t="shared" si="9"/>
        <v>30.669895315987585</v>
      </c>
      <c r="Q25" s="17"/>
    </row>
    <row r="26" spans="1:17" ht="9" hidden="1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idden="1" x14ac:dyDescent="0.2">
      <c r="A27" s="13" t="s">
        <v>24</v>
      </c>
      <c r="B27" s="7"/>
      <c r="C27" s="7"/>
      <c r="D27" s="7"/>
      <c r="E27" s="7"/>
      <c r="F27" s="7"/>
      <c r="G27" s="7"/>
      <c r="H27" s="55" t="s">
        <v>30</v>
      </c>
      <c r="I27" s="55"/>
      <c r="J27" s="55"/>
      <c r="K27" s="55"/>
      <c r="L27" s="55"/>
    </row>
    <row r="28" spans="1:17" ht="14.25" hidden="1" x14ac:dyDescent="0.2">
      <c r="A28" s="54" t="s">
        <v>26</v>
      </c>
      <c r="B28" s="54"/>
      <c r="C28" s="54"/>
      <c r="D28" s="54"/>
      <c r="E28" s="54"/>
      <c r="F28" s="54"/>
      <c r="G28" s="54"/>
      <c r="H28" s="54"/>
      <c r="I28" s="54"/>
      <c r="J28" s="4"/>
      <c r="K28" s="4"/>
    </row>
    <row r="29" spans="1:17" ht="28.5" hidden="1" x14ac:dyDescent="0.2">
      <c r="A29" s="10" t="s">
        <v>25</v>
      </c>
      <c r="B29" s="56" t="s">
        <v>28</v>
      </c>
      <c r="C29" s="56"/>
      <c r="D29" s="56"/>
      <c r="E29" s="56"/>
      <c r="F29" s="56"/>
      <c r="G29" s="56"/>
      <c r="H29" s="56"/>
      <c r="I29" s="56"/>
      <c r="J29" s="56"/>
      <c r="K29" s="56"/>
    </row>
    <row r="30" spans="1:17" s="31" customFormat="1" ht="14.25" x14ac:dyDescent="0.2">
      <c r="A30" s="10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7" s="31" customFormat="1" ht="45" x14ac:dyDescent="0.2">
      <c r="A31" s="34" t="s">
        <v>33</v>
      </c>
      <c r="B31" s="57" t="s">
        <v>28</v>
      </c>
      <c r="C31" s="57"/>
      <c r="D31" s="57"/>
      <c r="E31" s="57"/>
      <c r="F31" s="57"/>
      <c r="G31" s="57"/>
      <c r="H31" s="57"/>
      <c r="I31" s="57"/>
      <c r="J31" s="57"/>
      <c r="K31" s="57"/>
    </row>
    <row r="32" spans="1:17" ht="14.25" x14ac:dyDescent="0.2">
      <c r="A32" s="11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5"/>
      <c r="B33" s="3"/>
      <c r="C33" s="3"/>
      <c r="D33" s="3"/>
      <c r="E33" s="44"/>
      <c r="F33" s="44"/>
      <c r="G33" s="44"/>
      <c r="H33" s="3"/>
      <c r="I33" s="3"/>
      <c r="J33" s="3"/>
      <c r="K33" s="3"/>
    </row>
    <row r="34" spans="1:11" x14ac:dyDescent="0.2">
      <c r="A34" s="33" t="s">
        <v>29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6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</sheetData>
  <mergeCells count="15">
    <mergeCell ref="K1:L1"/>
    <mergeCell ref="E33:G33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  <mergeCell ref="B31:K31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Польщик</vt:lpstr>
      <vt:lpstr>Польщик!Область_печати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Шаова С.Б.</cp:lastModifiedBy>
  <cp:lastPrinted>2023-04-13T12:10:03Z</cp:lastPrinted>
  <dcterms:created xsi:type="dcterms:W3CDTF">2009-01-13T06:01:05Z</dcterms:created>
  <dcterms:modified xsi:type="dcterms:W3CDTF">2023-08-09T12:13:29Z</dcterms:modified>
</cp:coreProperties>
</file>